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VALIDADOS 15.04.2025\"/>
    </mc:Choice>
  </mc:AlternateContent>
  <xr:revisionPtr revIDLastSave="0" documentId="13_ncr:1_{09B72FF9-AC71-473B-AF8A-1B91E448C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F29" i="4"/>
  <c r="C29" i="4"/>
  <c r="B29" i="4"/>
  <c r="G36" i="4"/>
  <c r="G35" i="4" s="1"/>
  <c r="D36" i="4"/>
  <c r="D35" i="4" s="1"/>
  <c r="G31" i="4"/>
  <c r="G32" i="4"/>
  <c r="G33" i="4"/>
  <c r="G30" i="4"/>
  <c r="G29" i="4" s="1"/>
  <c r="E35" i="4"/>
  <c r="E38" i="4" s="1"/>
  <c r="F35" i="4"/>
  <c r="F38" i="4" s="1"/>
  <c r="C35" i="4"/>
  <c r="B35" i="4"/>
  <c r="D31" i="4"/>
  <c r="D32" i="4"/>
  <c r="D33" i="4"/>
  <c r="D30" i="4"/>
  <c r="D29" i="4" s="1"/>
  <c r="G21" i="4"/>
  <c r="G22" i="4"/>
  <c r="G23" i="4"/>
  <c r="G24" i="4"/>
  <c r="G25" i="4"/>
  <c r="G26" i="4"/>
  <c r="G27" i="4"/>
  <c r="G20" i="4"/>
  <c r="D21" i="4"/>
  <c r="D22" i="4"/>
  <c r="D23" i="4"/>
  <c r="D24" i="4"/>
  <c r="D25" i="4"/>
  <c r="D26" i="4"/>
  <c r="D27" i="4"/>
  <c r="D20" i="4"/>
  <c r="C19" i="4"/>
  <c r="C38" i="4" s="1"/>
  <c r="E19" i="4"/>
  <c r="F19" i="4"/>
  <c r="B19" i="4"/>
  <c r="C15" i="4"/>
  <c r="E15" i="4"/>
  <c r="F15" i="4"/>
  <c r="B15" i="4"/>
  <c r="G5" i="4"/>
  <c r="G6" i="4"/>
  <c r="G7" i="4"/>
  <c r="G8" i="4"/>
  <c r="G9" i="4"/>
  <c r="G10" i="4"/>
  <c r="G11" i="4"/>
  <c r="G12" i="4"/>
  <c r="G13" i="4"/>
  <c r="G4" i="4"/>
  <c r="G15" i="4" s="1"/>
  <c r="G16" i="4" s="1"/>
  <c r="D13" i="4"/>
  <c r="D12" i="4"/>
  <c r="D11" i="4"/>
  <c r="D10" i="4"/>
  <c r="D9" i="4"/>
  <c r="D8" i="4"/>
  <c r="D7" i="4"/>
  <c r="D6" i="4"/>
  <c r="D5" i="4"/>
  <c r="D4" i="4"/>
  <c r="D15" i="4" s="1"/>
  <c r="B38" i="4" l="1"/>
  <c r="D19" i="4"/>
  <c r="D38" i="4" s="1"/>
  <c r="G19" i="4"/>
  <c r="G38" i="4" s="1"/>
  <c r="G39" i="4" s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<sst xmlns="http://schemas.openxmlformats.org/spreadsheetml/2006/main" count="51" uniqueCount="30">
  <si>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</si>
  <si>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</si>
  <si>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</si>
  <si>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</si>
  <si>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</si>
  <si>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</si>
  <si>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</si>
  <si>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</si>
  <si>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</si>
  <si>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</si>
  <si>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</si>
  <si>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</si>
  <si>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</si>
  <si>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</si>
  <si>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</si>
  <si>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</si>
  <si>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</si>
  <si>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</si>
  <si>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</si>
  <si>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</si>
  <si>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</si>
  <si>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</si>
  <si>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</si>
  <si>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</si>
  <si>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</si>
  <si>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</si>
  <si>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</si>
  <si>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</si>
  <si>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UNIVERSIDAD POLITECNICA DE JUVENTINO ROSAS
Estado Analítico de Ingresos
Del 1 de Enero al 31 de Marzo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</si>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</sst>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2" xfId="8" applyNumberFormat="1" applyFont="1" applyBorder="1" applyAlignment="1" applyProtection="1">
      <alignment vertical="top"/>
      <protection locked="0"/>
    </xf>
    <xf numFmtId="3" fontId="3" fillId="0" borderId="3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12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9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28</v>
      </c>
      <c r="B1" s="40"/>
      <c r="C1" s="40"/>
      <c r="D1" s="40"/>
      <c r="E1" s="40"/>
      <c r="F1" s="40"/>
      <c r="G1" s="41"/>
    </row>
    <row r="2" spans="1:7" s="3" customFormat="1" x14ac:dyDescent="0.2">
      <c r="A2" s="20"/>
      <c r="B2" s="45" t="s">
        <v>22</v>
      </c>
      <c r="C2" s="46"/>
      <c r="D2" s="46"/>
      <c r="E2" s="46"/>
      <c r="F2" s="47"/>
      <c r="G2" s="42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21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30">
        <v>0</v>
      </c>
      <c r="G4" s="28">
        <f>+F4-B4</f>
        <v>0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31">
        <v>0</v>
      </c>
      <c r="G5" s="29">
        <f t="shared" ref="G5:G13" si="1">+F5-B5</f>
        <v>0</v>
      </c>
    </row>
    <row r="6" spans="1:7" x14ac:dyDescent="0.2">
      <c r="A6" s="21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31">
        <v>0</v>
      </c>
      <c r="G6" s="29">
        <f t="shared" si="1"/>
        <v>0</v>
      </c>
    </row>
    <row r="7" spans="1:7" x14ac:dyDescent="0.2">
      <c r="A7" s="21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31">
        <v>0</v>
      </c>
      <c r="G7" s="29">
        <f t="shared" si="1"/>
        <v>0</v>
      </c>
    </row>
    <row r="8" spans="1:7" x14ac:dyDescent="0.2">
      <c r="A8" s="23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31">
        <v>0</v>
      </c>
      <c r="G8" s="29">
        <f t="shared" si="1"/>
        <v>0</v>
      </c>
    </row>
    <row r="9" spans="1:7" x14ac:dyDescent="0.2">
      <c r="A9" s="22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31">
        <v>0</v>
      </c>
      <c r="G9" s="29">
        <f t="shared" si="1"/>
        <v>0</v>
      </c>
    </row>
    <row r="10" spans="1:7" x14ac:dyDescent="0.2">
      <c r="A10" s="21" t="s">
        <v>11</v>
      </c>
      <c r="B10" s="29">
        <v>7997136</v>
      </c>
      <c r="C10" s="29">
        <v>10980632</v>
      </c>
      <c r="D10" s="29">
        <f t="shared" si="0"/>
        <v>18977768</v>
      </c>
      <c r="E10" s="29">
        <v>3229873.34</v>
      </c>
      <c r="F10" s="31">
        <v>3229873.34</v>
      </c>
      <c r="G10" s="29">
        <f t="shared" si="1"/>
        <v>-4767262.66</v>
      </c>
    </row>
    <row r="11" spans="1:7" ht="22.5" x14ac:dyDescent="0.2">
      <c r="A11" s="21" t="s">
        <v>18</v>
      </c>
      <c r="B11" s="29">
        <v>17416195</v>
      </c>
      <c r="C11" s="29">
        <v>54794.46</v>
      </c>
      <c r="D11" s="29">
        <f t="shared" si="0"/>
        <v>17470989.460000001</v>
      </c>
      <c r="E11" s="29">
        <v>0</v>
      </c>
      <c r="F11" s="31">
        <v>0</v>
      </c>
      <c r="G11" s="29">
        <f t="shared" si="1"/>
        <v>-17416195</v>
      </c>
    </row>
    <row r="12" spans="1:7" ht="22.5" x14ac:dyDescent="0.2">
      <c r="A12" s="21" t="s">
        <v>12</v>
      </c>
      <c r="B12" s="29">
        <v>34091898.719999999</v>
      </c>
      <c r="C12" s="29">
        <v>87098.49</v>
      </c>
      <c r="D12" s="29">
        <f t="shared" si="0"/>
        <v>34178997.210000001</v>
      </c>
      <c r="E12" s="29">
        <v>12614612.15</v>
      </c>
      <c r="F12" s="31">
        <v>12614612.15</v>
      </c>
      <c r="G12" s="29">
        <f t="shared" si="1"/>
        <v>-21477286.57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31">
        <v>0</v>
      </c>
      <c r="G13" s="29">
        <f t="shared" si="1"/>
        <v>0</v>
      </c>
    </row>
    <row r="14" spans="1:7" x14ac:dyDescent="0.2">
      <c r="B14" s="32"/>
      <c r="C14" s="32"/>
      <c r="D14" s="32"/>
      <c r="E14" s="32"/>
      <c r="F14" s="33"/>
      <c r="G14" s="32"/>
    </row>
    <row r="15" spans="1:7" x14ac:dyDescent="0.2">
      <c r="A15" s="7" t="s">
        <v>14</v>
      </c>
      <c r="B15" s="34">
        <f>SUM(B4:B13)</f>
        <v>59505229.719999999</v>
      </c>
      <c r="C15" s="34">
        <f t="shared" ref="C15:G15" si="2">SUM(C4:C13)</f>
        <v>11122524.950000001</v>
      </c>
      <c r="D15" s="34">
        <f t="shared" si="2"/>
        <v>70627754.670000002</v>
      </c>
      <c r="E15" s="34">
        <f t="shared" si="2"/>
        <v>15844485.49</v>
      </c>
      <c r="F15" s="34">
        <f t="shared" si="2"/>
        <v>15844485.49</v>
      </c>
      <c r="G15" s="34">
        <f t="shared" si="2"/>
        <v>-43660744.230000004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f>IF(G15&gt;0,G15,0)</f>
        <v>0</v>
      </c>
    </row>
    <row r="17" spans="1:7" ht="10.5" customHeight="1" x14ac:dyDescent="0.2">
      <c r="A17" s="19"/>
      <c r="B17" s="45" t="s">
        <v>22</v>
      </c>
      <c r="C17" s="46"/>
      <c r="D17" s="46"/>
      <c r="E17" s="46"/>
      <c r="F17" s="47"/>
      <c r="G17" s="42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17" t="s">
        <v>15</v>
      </c>
      <c r="B19" s="36">
        <f>+B20+B21+B22+B23+B24+B25+B26+B27</f>
        <v>17416195</v>
      </c>
      <c r="C19" s="36">
        <f t="shared" ref="C19:G19" si="3">+C20+C21+C22+C23+C24+C25+C26+C27</f>
        <v>54794.46</v>
      </c>
      <c r="D19" s="36">
        <f t="shared" si="3"/>
        <v>17470989.460000001</v>
      </c>
      <c r="E19" s="36">
        <f t="shared" si="3"/>
        <v>0</v>
      </c>
      <c r="F19" s="36">
        <f t="shared" si="3"/>
        <v>0</v>
      </c>
      <c r="G19" s="36">
        <f t="shared" si="3"/>
        <v>-17416195</v>
      </c>
    </row>
    <row r="20" spans="1:7" x14ac:dyDescent="0.2">
      <c r="A20" s="23" t="s">
        <v>5</v>
      </c>
      <c r="B20" s="35">
        <v>0</v>
      </c>
      <c r="C20" s="35">
        <v>0</v>
      </c>
      <c r="D20" s="35">
        <f>+B20+C20</f>
        <v>0</v>
      </c>
      <c r="E20" s="35">
        <v>0</v>
      </c>
      <c r="F20" s="35">
        <v>0</v>
      </c>
      <c r="G20" s="35">
        <f>+F20-B20</f>
        <v>0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ref="D21:D27" si="4">+B21+C21</f>
        <v>0</v>
      </c>
      <c r="E21" s="35">
        <v>0</v>
      </c>
      <c r="F21" s="35">
        <v>0</v>
      </c>
      <c r="G21" s="35">
        <f t="shared" ref="G21:G27" si="5">+F21-B21</f>
        <v>0</v>
      </c>
    </row>
    <row r="22" spans="1:7" x14ac:dyDescent="0.2">
      <c r="A22" s="23" t="s">
        <v>7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8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16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17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18</v>
      </c>
      <c r="B26" s="29">
        <v>17416195</v>
      </c>
      <c r="C26" s="29">
        <v>54794.46</v>
      </c>
      <c r="D26" s="35">
        <f t="shared" si="4"/>
        <v>17470989.460000001</v>
      </c>
      <c r="E26" s="35">
        <v>0</v>
      </c>
      <c r="F26" s="35">
        <v>0</v>
      </c>
      <c r="G26" s="35">
        <f t="shared" si="5"/>
        <v>-17416195</v>
      </c>
    </row>
    <row r="27" spans="1:7" ht="22.5" x14ac:dyDescent="0.2">
      <c r="A27" s="23" t="s">
        <v>12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7">
        <f>SUM(B30:B33)</f>
        <v>42089034.719999999</v>
      </c>
      <c r="C29" s="37">
        <f>SUM(C30:C33)</f>
        <v>11067730.49</v>
      </c>
      <c r="D29" s="37">
        <f t="shared" ref="D29:G29" si="6">SUM(D30:D33)</f>
        <v>53156765.210000001</v>
      </c>
      <c r="E29" s="37">
        <f t="shared" si="6"/>
        <v>15844485.49</v>
      </c>
      <c r="F29" s="37">
        <f t="shared" si="6"/>
        <v>15844485.49</v>
      </c>
      <c r="G29" s="37">
        <f t="shared" si="6"/>
        <v>-26244549.23</v>
      </c>
    </row>
    <row r="30" spans="1:7" x14ac:dyDescent="0.2">
      <c r="A30" s="23" t="s">
        <v>6</v>
      </c>
      <c r="B30" s="35">
        <v>0</v>
      </c>
      <c r="C30" s="35">
        <v>0</v>
      </c>
      <c r="D30" s="35">
        <f>+B30+C30</f>
        <v>0</v>
      </c>
      <c r="E30" s="35">
        <v>0</v>
      </c>
      <c r="F30" s="35">
        <v>0</v>
      </c>
      <c r="G30" s="35">
        <f>+F30-B30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 t="shared" ref="D31:D33" si="7">+B31+C31</f>
        <v>0</v>
      </c>
      <c r="E31" s="35">
        <v>0</v>
      </c>
      <c r="F31" s="35">
        <v>0</v>
      </c>
      <c r="G31" s="35">
        <f t="shared" ref="G31:G33" si="8">+F31-B31</f>
        <v>0</v>
      </c>
    </row>
    <row r="32" spans="1:7" ht="22.5" x14ac:dyDescent="0.2">
      <c r="A32" s="23" t="s">
        <v>19</v>
      </c>
      <c r="B32" s="35">
        <v>7997136</v>
      </c>
      <c r="C32" s="35">
        <v>10980632</v>
      </c>
      <c r="D32" s="35">
        <f t="shared" si="7"/>
        <v>18977768</v>
      </c>
      <c r="E32" s="35">
        <v>3229873.34</v>
      </c>
      <c r="F32" s="35">
        <v>3229873.34</v>
      </c>
      <c r="G32" s="35">
        <f t="shared" si="8"/>
        <v>-4767262.66</v>
      </c>
    </row>
    <row r="33" spans="1:7" ht="22.5" x14ac:dyDescent="0.2">
      <c r="A33" s="23" t="s">
        <v>12</v>
      </c>
      <c r="B33" s="35">
        <v>34091898.719999999</v>
      </c>
      <c r="C33" s="35">
        <v>87098.49</v>
      </c>
      <c r="D33" s="35">
        <f t="shared" si="7"/>
        <v>34178997.210000001</v>
      </c>
      <c r="E33" s="35">
        <v>12614612.15</v>
      </c>
      <c r="F33" s="35">
        <v>12614612.15</v>
      </c>
      <c r="G33" s="35">
        <f t="shared" si="8"/>
        <v>-21477286.57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7">
        <f>+B36</f>
        <v>0</v>
      </c>
      <c r="C35" s="37">
        <f>+C36</f>
        <v>0</v>
      </c>
      <c r="D35" s="37">
        <f t="shared" ref="D35:G35" si="9">+D36</f>
        <v>0</v>
      </c>
      <c r="E35" s="37">
        <f t="shared" si="9"/>
        <v>0</v>
      </c>
      <c r="F35" s="37">
        <f t="shared" si="9"/>
        <v>0</v>
      </c>
      <c r="G35" s="37">
        <f t="shared" si="9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+B36-C36</f>
        <v>0</v>
      </c>
      <c r="E36" s="35">
        <v>0</v>
      </c>
      <c r="F36" s="35">
        <v>0</v>
      </c>
      <c r="G36" s="35">
        <f>+F36-B36</f>
        <v>0</v>
      </c>
    </row>
    <row r="37" spans="1:7" x14ac:dyDescent="0.2">
      <c r="A37" s="23"/>
      <c r="B37" s="37"/>
      <c r="C37" s="37"/>
      <c r="D37" s="37"/>
      <c r="E37" s="37"/>
      <c r="F37" s="37"/>
      <c r="G37" s="37"/>
    </row>
    <row r="38" spans="1:7" x14ac:dyDescent="0.2">
      <c r="A38" s="9" t="s">
        <v>14</v>
      </c>
      <c r="B38" s="34">
        <f>+B35+B29+B19</f>
        <v>59505229.719999999</v>
      </c>
      <c r="C38" s="34">
        <f t="shared" ref="C38:G38" si="10">+C35+C29+C19</f>
        <v>11122524.950000001</v>
      </c>
      <c r="D38" s="34">
        <f t="shared" si="10"/>
        <v>70627754.670000002</v>
      </c>
      <c r="E38" s="34">
        <f t="shared" si="10"/>
        <v>15844485.49</v>
      </c>
      <c r="F38" s="34">
        <f t="shared" si="10"/>
        <v>15844485.49</v>
      </c>
      <c r="G38" s="34">
        <f t="shared" si="10"/>
        <v>-43660744.230000004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f>IF(G38&gt;0,G38,0)</f>
        <v>0</v>
      </c>
    </row>
    <row r="40" spans="1:7" x14ac:dyDescent="0.2">
      <c r="A40" t="s">
        <v>29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ht="28.5" customHeight="1" x14ac:dyDescent="0.2">
      <c r="A43" s="38" t="s">
        <v>25</v>
      </c>
      <c r="B43" s="38"/>
      <c r="C43" s="38"/>
      <c r="D43" s="38"/>
      <c r="E43" s="38"/>
      <c r="F43" s="38"/>
      <c r="G43" s="38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2012-12-11T20:48:19Z</dcterms:created>
  <dcterms:modified xsi:type="dcterms:W3CDTF">2025-04-15T22:10:53Z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